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2022 Tassi di assenza\"/>
    </mc:Choice>
  </mc:AlternateContent>
  <bookViews>
    <workbookView xWindow="0" yWindow="0" windowWidth="25800" windowHeight="11430"/>
  </bookViews>
  <sheets>
    <sheet name="1_TRIM_2022" sheetId="1" r:id="rId1"/>
  </sheets>
  <definedNames>
    <definedName name="_xlnm.Print_Area" localSheetId="0">'1_TRIM_2022'!$A$1:$L$14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11" i="1"/>
  <c r="F11" i="1"/>
  <c r="C11" i="1"/>
  <c r="K8" i="1"/>
  <c r="I8" i="1"/>
  <c r="F8" i="1"/>
  <c r="C8" i="1"/>
  <c r="B8" i="1"/>
  <c r="D7" i="1"/>
  <c r="K7" i="1"/>
  <c r="I7" i="1"/>
  <c r="F7" i="1"/>
  <c r="C7" i="1"/>
  <c r="B7" i="1"/>
  <c r="B11" i="1" l="1"/>
  <c r="G7" i="1" l="1"/>
  <c r="G11" i="1"/>
  <c r="F12" i="1" l="1"/>
  <c r="C12" i="1"/>
  <c r="B12" i="1"/>
  <c r="F9" i="1"/>
  <c r="C9" i="1"/>
  <c r="B9" i="1"/>
  <c r="L8" i="1"/>
  <c r="J8" i="1"/>
  <c r="G8" i="1"/>
  <c r="L7" i="1"/>
  <c r="J7" i="1"/>
  <c r="L11" i="1" l="1"/>
  <c r="J11" i="1"/>
  <c r="D11" i="1" l="1"/>
  <c r="D8" i="1"/>
  <c r="E8" i="1" s="1"/>
  <c r="E7" i="1"/>
  <c r="K12" i="1"/>
  <c r="I12" i="1"/>
  <c r="K9" i="1"/>
  <c r="I9" i="1"/>
  <c r="E11" i="1" l="1"/>
  <c r="D12" i="1"/>
  <c r="E12" i="1"/>
  <c r="J12" i="1"/>
  <c r="L12" i="1"/>
  <c r="M11" i="1"/>
  <c r="G12" i="1"/>
  <c r="M8" i="1"/>
  <c r="M7" i="1"/>
  <c r="L9" i="1"/>
  <c r="G9" i="1" l="1"/>
  <c r="J9" i="1"/>
  <c r="D9" i="1"/>
  <c r="E9" i="1" s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<sst xmlns="http://schemas.openxmlformats.org/spreadsheetml/2006/main" count="32" uniqueCount="19">
  <si>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</si>
  <si>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</si>
  <si>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</si>
  <si>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</si>
  <si>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</si>
  <si>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</si>
  <si>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</si>
  <si>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</si>
  <si>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</si>
  <si>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</si>
  <si>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</si>
  <si>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</si>
  <si>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</si>
  <si>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</si>
  <si>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</si>
  <si>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</si>
  <si>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</si>
  <si>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</si>
  <si>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1°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</si>
</sst>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0" fillId="0" borderId="1" xfId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0" fontId="0" fillId="0" borderId="1" xfId="0" applyFont="1" applyFill="1" applyBorder="1"/>
    <xf numFmtId="4" fontId="0" fillId="0" borderId="1" xfId="0" applyNumberFormat="1" applyFont="1" applyFill="1" applyBorder="1"/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5" fillId="0" borderId="1" xfId="0" applyFont="1" applyFill="1" applyBorder="1"/>
    <xf numFmtId="164" fontId="0" fillId="0" borderId="1" xfId="1" applyNumberFormat="1" applyFont="1" applyFill="1" applyBorder="1" applyAlignment="1" applyProtection="1"/>
    <xf numFmtId="164" fontId="4" fillId="0" borderId="1" xfId="0" applyNumberFormat="1" applyFont="1" applyFill="1" applyBorder="1"/>
    <xf numFmtId="0" fontId="3" fillId="0" borderId="1" xfId="0" applyFont="1" applyBorder="1"/>
    <xf numFmtId="0" fontId="0" fillId="0" borderId="0" xfId="0" applyFont="1" applyBorder="1" applyAlignment="1">
      <alignment horizontal="left" vertical="center" wrapText="1"/>
    </xf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1" fontId="0" fillId="0" borderId="1" xfId="0" applyNumberFormat="1" applyFont="1" applyBorder="1"/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L11" sqref="L11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9">
        <f>+(21.5+22.5+22.5)/3</f>
        <v>22.166666666666668</v>
      </c>
      <c r="C7" s="16">
        <f>481+497+570</f>
        <v>1548</v>
      </c>
      <c r="D7" s="16">
        <f>C7-F7</f>
        <v>1115</v>
      </c>
      <c r="E7" s="17">
        <f>D7/C7</f>
        <v>0.72028423772609818</v>
      </c>
      <c r="F7" s="16">
        <f>165+129+139</f>
        <v>433</v>
      </c>
      <c r="G7" s="17">
        <f>F7/C7</f>
        <v>0.27971576227390182</v>
      </c>
      <c r="H7" s="18"/>
      <c r="I7" s="16">
        <f>29+33+41</f>
        <v>103</v>
      </c>
      <c r="J7" s="17">
        <f>I7/C7</f>
        <v>6.6537467700258396E-2</v>
      </c>
      <c r="K7" s="16">
        <f>28+6+18</f>
        <v>52</v>
      </c>
      <c r="L7" s="17">
        <f>K7/C7</f>
        <v>3.3591731266149873E-2</v>
      </c>
      <c r="M7" s="9">
        <f>G7-J7-L7</f>
        <v>0.17958656330749356</v>
      </c>
    </row>
    <row r="8" spans="1:13" ht="25.5" customHeight="1" x14ac:dyDescent="0.2">
      <c r="A8" s="10" t="s">
        <v>17</v>
      </c>
      <c r="B8" s="19">
        <f>+(275.14+273.85+270.28)/3</f>
        <v>273.08999999999997</v>
      </c>
      <c r="C8" s="16">
        <f>6650+6589+7349</f>
        <v>20588</v>
      </c>
      <c r="D8" s="16">
        <f>C8-F8</f>
        <v>14513</v>
      </c>
      <c r="E8" s="17">
        <f>D8/C8</f>
        <v>0.70492519914513307</v>
      </c>
      <c r="F8" s="33">
        <f>2161+1815+2099</f>
        <v>6075</v>
      </c>
      <c r="G8" s="17">
        <f>F8/C8</f>
        <v>0.29507480085486693</v>
      </c>
      <c r="H8" s="29"/>
      <c r="I8" s="31">
        <f>672+700+859</f>
        <v>2231</v>
      </c>
      <c r="J8" s="32">
        <f>I8/C8</f>
        <v>0.10836409558966388</v>
      </c>
      <c r="K8" s="31">
        <f>460+291+459</f>
        <v>1210</v>
      </c>
      <c r="L8" s="32">
        <f>K8/C8</f>
        <v>5.8772100252574316E-2</v>
      </c>
      <c r="M8" s="9">
        <f>G8-J8-L8</f>
        <v>0.12793860501262874</v>
      </c>
    </row>
    <row r="9" spans="1:13" ht="25.5" customHeight="1" x14ac:dyDescent="0.2">
      <c r="A9" s="13" t="s">
        <v>14</v>
      </c>
      <c r="B9" s="20">
        <f>+B7+B8</f>
        <v>295.25666666666666</v>
      </c>
      <c r="C9" s="21">
        <f>+C7+C8</f>
        <v>22136</v>
      </c>
      <c r="D9" s="22">
        <f>C9-F9</f>
        <v>15628</v>
      </c>
      <c r="E9" s="23">
        <f>D9/C9</f>
        <v>0.70599927719551858</v>
      </c>
      <c r="F9" s="21">
        <f>+F7+F8</f>
        <v>6508</v>
      </c>
      <c r="G9" s="23">
        <f>F9/C9</f>
        <v>0.29400072280448136</v>
      </c>
      <c r="H9" s="26"/>
      <c r="I9" s="22">
        <f>SUM(I7:I8)</f>
        <v>2334</v>
      </c>
      <c r="J9" s="23">
        <f>I9/C9</f>
        <v>0.10543910372244308</v>
      </c>
      <c r="K9" s="22">
        <f>SUM(K7:K8)</f>
        <v>1262</v>
      </c>
      <c r="L9" s="23">
        <f>K9/C9</f>
        <v>5.7011203469461508E-2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9">
        <f>+(11.36+11.36+11.36)/3</f>
        <v>11.36</v>
      </c>
      <c r="C11" s="27">
        <f>240+240+276</f>
        <v>756</v>
      </c>
      <c r="D11" s="27">
        <f>C11-F11</f>
        <v>664</v>
      </c>
      <c r="E11" s="17">
        <f>D11/C11</f>
        <v>0.87830687830687826</v>
      </c>
      <c r="F11" s="16">
        <f>45+14+33</f>
        <v>92</v>
      </c>
      <c r="G11" s="17">
        <f>F11/C11</f>
        <v>0.12169312169312169</v>
      </c>
      <c r="H11" s="18"/>
      <c r="I11" s="16">
        <f>17+11+18</f>
        <v>46</v>
      </c>
      <c r="J11" s="17">
        <f>+I11/C11</f>
        <v>6.0846560846560843E-2</v>
      </c>
      <c r="K11" s="16">
        <f>10+0+11</f>
        <v>21</v>
      </c>
      <c r="L11" s="17">
        <f>K11/C11</f>
        <v>2.7777777777777776E-2</v>
      </c>
      <c r="M11" s="9">
        <f>G11-J11-L11</f>
        <v>3.3068783068783067E-2</v>
      </c>
    </row>
    <row r="12" spans="1:13" ht="25.5" customHeight="1" x14ac:dyDescent="0.2">
      <c r="A12" s="13" t="s">
        <v>14</v>
      </c>
      <c r="B12" s="20">
        <f>B11</f>
        <v>11.36</v>
      </c>
      <c r="C12" s="25">
        <f t="shared" ref="C12:D12" si="0">C11</f>
        <v>756</v>
      </c>
      <c r="D12" s="28">
        <f t="shared" si="0"/>
        <v>664</v>
      </c>
      <c r="E12" s="23">
        <f>D12/C12</f>
        <v>0.87830687830687826</v>
      </c>
      <c r="F12" s="25">
        <f>F11</f>
        <v>92</v>
      </c>
      <c r="G12" s="23">
        <f>F12/C12</f>
        <v>0.12169312169312169</v>
      </c>
      <c r="H12" s="24"/>
      <c r="I12" s="22">
        <f>SUM(I11:I11)</f>
        <v>46</v>
      </c>
      <c r="J12" s="23">
        <f>I12/C12</f>
        <v>6.0846560846560843E-2</v>
      </c>
      <c r="K12" s="22">
        <f>SUM(K11:K11)</f>
        <v>21</v>
      </c>
      <c r="L12" s="23">
        <f>K12/C12</f>
        <v>2.7777777777777776E-2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0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1_TRIM_2022</vt:lpstr>
      <vt:lpstr>'1_TRIM_2022'!Area_stampa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2022-02-23T10:04:18Z</cp:lastPrinted>
  <dcterms:created xsi:type="dcterms:W3CDTF">2022-02-17T10:28:55Z</dcterms:created>
  <dcterms:modified xsi:type="dcterms:W3CDTF">2022-05-27T12:08:31Z</dcterms:modified>
</cp:coreProperties>
</file>