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conomato\GARE\prodPuliziacucine\docGara\"/>
    </mc:Choice>
  </mc:AlternateContent>
  <bookViews>
    <workbookView xWindow="0" yWindow="0" windowWidth="19200" windowHeight="1150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E19" i="1" l="1"/>
  <c r="E27" i="1" s="1"/>
  <c r="I18" i="1"/>
  <c r="E28" i="1"/>
  <c r="D28" i="1"/>
  <c r="D19" i="1"/>
  <c r="E30" i="1" l="1"/>
  <c r="D27" i="1" l="1"/>
  <c r="D30" i="1" s="1"/>
  <c r="C30" i="1" l="1"/>
  <c r="C19" i="1" l="1"/>
  <c r="C21" i="1" l="1"/>
  <c r="C20" i="1"/>
</calcChain>
</file>

<file path=xl/sharedStrings.xml><?xml version="1.0" encoding="utf-8"?>
<sst xmlns="http://schemas.openxmlformats.org/spreadsheetml/2006/main" count="93" uniqueCount="57">
  <si>
    <t>Allegato “1 – Elenco descrittivo”</t>
  </si>
  <si>
    <t>CODICE</t>
  </si>
  <si>
    <t>DESCRIZIONE</t>
  </si>
  <si>
    <t>CONFEZIONE RICHIESTA</t>
  </si>
  <si>
    <t>UNITA’ DI MISURA</t>
  </si>
  <si>
    <t>SCHEDA TECNICA</t>
  </si>
  <si>
    <t>SCHEDA DI SICUREZZA</t>
  </si>
  <si>
    <t>CAMPIONE</t>
  </si>
  <si>
    <t>PRESIDIO MEDICO CHIRURGICO</t>
  </si>
  <si>
    <t>CAM Decreto 24/5/2012</t>
  </si>
  <si>
    <t>si</t>
  </si>
  <si>
    <t>litro</t>
  </si>
  <si>
    <t>1 conf.</t>
  </si>
  <si>
    <t>kg</t>
  </si>
  <si>
    <t>sì</t>
  </si>
  <si>
    <t>contenitori da lt 2 massimo</t>
  </si>
  <si>
    <t>contenitori da litri 3 massimo</t>
  </si>
  <si>
    <t>PRODOTTI PER LA PULIZIA LOCALI CUCINA E LAVAGGIO STOVIGLIE</t>
  </si>
  <si>
    <t>1.A</t>
  </si>
  <si>
    <t>2.A</t>
  </si>
  <si>
    <t>3.A</t>
  </si>
  <si>
    <t>4.A</t>
  </si>
  <si>
    <t>5.A</t>
  </si>
  <si>
    <t>6.A</t>
  </si>
  <si>
    <t>7.A</t>
  </si>
  <si>
    <t>8.A</t>
  </si>
  <si>
    <t>litro prodotto finito**</t>
  </si>
  <si>
    <t>quantita prodotto puro da offrire  se diluizione minima 1,5%</t>
  </si>
  <si>
    <t>quantita prodotto puro da offrire  se diluizione minima 1,6%</t>
  </si>
  <si>
    <t>quantita prodotto puro da offrire  se diluizione minima 2,00%</t>
  </si>
  <si>
    <t>Esempi:</t>
  </si>
  <si>
    <t>**in questo caso si intende la quantità ottenuta utilizzando il prodotto offerto alla percentuale di diluzione minima, procedendo nel modo seguente:</t>
  </si>
  <si>
    <t>quantità prodotto finito * diluizione minima %</t>
  </si>
  <si>
    <t>litri prodotto puro necessari</t>
  </si>
  <si>
    <t>costo litro prodotto puro</t>
  </si>
  <si>
    <t>costo litro prodotto diluito</t>
  </si>
  <si>
    <t>esempio:</t>
  </si>
  <si>
    <t>prezzo dell'unità di misura da inserire nell'offerta dettagliata</t>
  </si>
  <si>
    <t>(=</t>
  </si>
  <si>
    <t>litri prodotto finito richiesti</t>
  </si>
  <si>
    <t>litri prodotto finito  richiesti</t>
  </si>
  <si>
    <t>e di conseguenza si dovrà procedere anche nel calcolo del prezzo.</t>
  </si>
  <si>
    <t>litri prodotto puro necessari*costo litro prodotto puro)</t>
  </si>
  <si>
    <r>
      <t xml:space="preserve">Disinfettante detergente concentrato a base di cloro, adatto a tutte le superfici lavabili, a bassa schiuma e </t>
    </r>
    <r>
      <rPr>
        <sz val="11"/>
        <rFont val="Arial"/>
        <family val="2"/>
      </rPr>
      <t>senza profumazioni aggiunte</t>
    </r>
    <r>
      <rPr>
        <sz val="11"/>
        <color rgb="FF000000"/>
        <rFont val="Arial"/>
        <family val="2"/>
      </rPr>
      <t xml:space="preserve">, conforme al D.Lgs. nr. 155/97 (HACCP). </t>
    </r>
    <r>
      <rPr>
        <b/>
        <sz val="11"/>
        <color rgb="FF000000"/>
        <rFont val="Liberation Sans"/>
        <family val="2"/>
      </rPr>
      <t xml:space="preserve">Dovrà essere fornito 1 dosatore/dispenser in comodato d’uso gratuito e idonei contenitori con spray da 750/1000 ml. </t>
    </r>
  </si>
  <si>
    <t>100.000**</t>
  </si>
  <si>
    <t>FABBISOGNO BIENNALE PRESUNTO</t>
  </si>
  <si>
    <t>65.000**</t>
  </si>
  <si>
    <t>Detergente alcalino altamente sgrassante, PH superiore a 12, pronto all’uso, con erogatore ad antidispersione del prodotto nell’aria, per forni, griglie e piastre di cottura, rispondente alle attuali normative in materia di sicurezza per l'operatore, attivo su grassi fissati o carbonizzati mediante spruzzatura ed asporto.</t>
  </si>
  <si>
    <r>
      <t xml:space="preserve">Brillantante acido concentrato da utilizzare nel centro cottura (lavastoglie a nastro)con apposito dosatore. Dosaggio massimo pari a 0,8 gr/lt. </t>
    </r>
    <r>
      <rPr>
        <b/>
        <sz val="11"/>
        <color rgb="FF000000"/>
        <rFont val="Liberation Sans"/>
        <family val="2"/>
      </rPr>
      <t>Sistema di dosaggio con cartuccia e/o contenitore che eviti il contatto dell’operatore con il prodotto</t>
    </r>
  </si>
  <si>
    <t>Kg</t>
  </si>
  <si>
    <r>
      <t>Detergente liquido o in polvere ad alta alcalinità,</t>
    </r>
    <r>
      <rPr>
        <sz val="11"/>
        <color rgb="FFFF0000"/>
        <rFont val="Arial"/>
        <family val="2"/>
      </rPr>
      <t xml:space="preserve"> </t>
    </r>
    <r>
      <rPr>
        <sz val="11"/>
        <color rgb="FF000000"/>
        <rFont val="Arial"/>
        <family val="2"/>
      </rPr>
      <t>per lavaggio meccanico delle stoviglie da utilizzare nel centro cottura (lavastoglie a nastro)con apposito dosatore,</t>
    </r>
    <r>
      <rPr>
        <b/>
        <sz val="11"/>
        <color rgb="FF000000"/>
        <rFont val="Liberation Sans1"/>
      </rPr>
      <t xml:space="preserve"> dosaggio massimo pari a 1,5 gr per litro per acque di media durezza</t>
    </r>
    <r>
      <rPr>
        <sz val="11"/>
        <color rgb="FF000000"/>
        <rFont val="Arial"/>
        <family val="2"/>
      </rPr>
      <t xml:space="preserve">. </t>
    </r>
    <r>
      <rPr>
        <b/>
        <sz val="11"/>
        <color rgb="FF000000"/>
        <rFont val="Liberation Sans"/>
        <family val="2"/>
      </rPr>
      <t>Sistema di dosaggio con cartuccia e/o contenitore che eviti il contatto dell’operatore con il prodotto</t>
    </r>
  </si>
  <si>
    <r>
      <t xml:space="preserve">Detergente liquido ad alta alcalinità, </t>
    </r>
    <r>
      <rPr>
        <sz val="11"/>
        <color rgb="FF000000"/>
        <rFont val="Arial"/>
        <family val="2"/>
      </rPr>
      <t xml:space="preserve"> per lavaggio meccanico delle stoviglie</t>
    </r>
    <r>
      <rPr>
        <b/>
        <sz val="11"/>
        <color rgb="FF000000"/>
        <rFont val="Liberation Sans1"/>
      </rPr>
      <t xml:space="preserve"> </t>
    </r>
    <r>
      <rPr>
        <sz val="11"/>
        <color rgb="FF000000"/>
        <rFont val="Arial"/>
        <family val="2"/>
      </rPr>
      <t xml:space="preserve">da utilizzare nelle lavastoviglie monovasca dei reparti con appositi dosatori, dosaggio massimo pari a 2,5 gr per litro per acque di media durezza. </t>
    </r>
    <r>
      <rPr>
        <b/>
        <sz val="11"/>
        <color rgb="FF000000"/>
        <rFont val="Liberation Sans1"/>
      </rPr>
      <t>Dovranno essere forniti circa 20 dosatori in comodato d’uso gratuito.</t>
    </r>
  </si>
  <si>
    <r>
      <t xml:space="preserve">Brillantante acido concentrato da utilizzare nelle lavastoviglie monovasca dei reparti con appositi dosatori, adatto per una asciugatura rapida e senza aloni delle stoviglie, in grado di eliminare incrostazioni calcaree nel risciacquo.  Dosaggio massimo pari a 0,5 gr/lt. </t>
    </r>
    <r>
      <rPr>
        <b/>
        <sz val="11"/>
        <color rgb="FF000000"/>
        <rFont val="Liberation Sans1"/>
      </rPr>
      <t>Dovranno essere forniti circa 20 dosatori in comodato d’uso gratuito.</t>
    </r>
  </si>
  <si>
    <t>Disincrostante liquido acido per lavastoviglie, adatto per la rimozione del calcare da attrezzature ed utensili di cucina  e per la disincrostazione delle lavastoviglie, non corrosivo.</t>
  </si>
  <si>
    <t>contenitori da lt 5 o kg 6 massimo</t>
  </si>
  <si>
    <r>
      <t xml:space="preserve">Disinfettante detergente concentrato, da usare con dosatore, a vasto spettro d’azione, a base di sali quaternari d’ammonio, adatto su tutte le superfici lavabili, inodore, conforme al D. Lgs. 155/9. In cartuccia o altro formato che impedisca il contatto diretto con l’utilizzatore. </t>
    </r>
    <r>
      <rPr>
        <b/>
        <sz val="11"/>
        <color rgb="FF000000"/>
        <rFont val="Liberation Sans"/>
        <family val="2"/>
      </rPr>
      <t xml:space="preserve">Dovranno essere forniti circa 20 dosatori in comodato d’uso gratuito e idonei contenitori con spray da 750/1000 ml. Si precisa che i dosatori in questo caso, per gli spazi limitati ove gli stessi sono collocati, dovranno essere del tipo "a muro". </t>
    </r>
  </si>
  <si>
    <t>diversey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</si>
</sst>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0.000"/>
  </numFmts>
  <fonts count="14"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6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Wingdings1"/>
    </font>
    <font>
      <sz val="11"/>
      <color rgb="FFFF0000"/>
      <name val="Arial"/>
      <family val="2"/>
    </font>
    <font>
      <b/>
      <sz val="11"/>
      <color rgb="FF000000"/>
      <name val="Liberation Sans"/>
      <family val="2"/>
    </font>
    <font>
      <b/>
      <sz val="11"/>
      <color rgb="FF000000"/>
      <name val="Liberation Sans1"/>
    </font>
    <font>
      <u/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69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/>
    <xf numFmtId="0" fontId="4" fillId="0" borderId="0" xfId="0" applyFont="1" applyFill="1"/>
    <xf numFmtId="49" fontId="4" fillId="0" borderId="0" xfId="0" applyNumberFormat="1" applyFont="1" applyFill="1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49" fontId="6" fillId="0" borderId="0" xfId="0" applyNumberFormat="1" applyFont="1" applyFill="1" applyAlignment="1"/>
    <xf numFmtId="0" fontId="6" fillId="0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/>
    <xf numFmtId="49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2" fillId="0" borderId="0" xfId="0" applyFont="1"/>
    <xf numFmtId="0" fontId="4" fillId="3" borderId="0" xfId="0" applyFont="1" applyFill="1" applyAlignment="1">
      <alignment horizontal="left" vertical="center"/>
    </xf>
    <xf numFmtId="0" fontId="5" fillId="3" borderId="0" xfId="0" applyFont="1" applyFill="1"/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3" fontId="7" fillId="4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/>
    <xf numFmtId="0" fontId="8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8" fillId="0" borderId="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topLeftCell="A10" zoomScale="89" zoomScaleNormal="89" workbookViewId="0">
      <selection activeCell="E28" sqref="E28"/>
    </sheetView>
  </sheetViews>
  <sheetFormatPr defaultRowHeight="14.25"/>
  <cols>
    <col min="1" max="1" width="8.5" style="15" customWidth="1"/>
    <col min="2" max="2" width="49.125" style="15" customWidth="1"/>
    <col min="3" max="3" width="10.875" style="15" customWidth="1"/>
    <col min="4" max="4" width="10.625" style="15" customWidth="1"/>
    <col min="5" max="5" width="13.75" style="15" customWidth="1"/>
    <col min="6" max="6" width="12.875" style="15" customWidth="1"/>
    <col min="7" max="7" width="10.625" style="15" customWidth="1"/>
    <col min="8" max="8" width="10.625" style="43" customWidth="1"/>
    <col min="9" max="9" width="12.75" style="15" customWidth="1"/>
    <col min="10" max="10" width="9.625" style="15" customWidth="1"/>
    <col min="11" max="11" width="21.125" style="43" customWidth="1"/>
    <col min="12" max="1023" width="10.625" style="15" customWidth="1"/>
    <col min="1024" max="1024" width="9" customWidth="1"/>
  </cols>
  <sheetData>
    <row r="1" spans="1:1024" ht="18">
      <c r="A1" s="1" t="s">
        <v>0</v>
      </c>
      <c r="B1" s="2"/>
      <c r="C1" s="3"/>
      <c r="D1" s="4"/>
      <c r="E1" s="5"/>
      <c r="F1" s="6"/>
      <c r="G1" s="6"/>
      <c r="H1" s="3"/>
      <c r="I1" s="3"/>
      <c r="J1" s="3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</row>
    <row r="2" spans="1:1024" ht="15">
      <c r="A2" s="8"/>
      <c r="B2" s="9"/>
      <c r="C2" s="10"/>
      <c r="D2" s="11"/>
      <c r="E2" s="12"/>
      <c r="F2" s="13"/>
      <c r="G2" s="13"/>
      <c r="H2" s="10"/>
      <c r="I2" s="10"/>
      <c r="J2" s="10"/>
      <c r="K2" s="13"/>
      <c r="L2" s="14"/>
      <c r="M2" s="14"/>
    </row>
    <row r="3" spans="1:1024" ht="20.25">
      <c r="A3" s="17" t="s">
        <v>17</v>
      </c>
      <c r="C3" s="17"/>
      <c r="D3" s="18"/>
      <c r="E3" s="19"/>
      <c r="F3" s="31"/>
      <c r="G3" s="31"/>
      <c r="H3" s="32"/>
      <c r="I3" s="32"/>
      <c r="J3" s="32"/>
      <c r="K3" s="31"/>
    </row>
    <row r="4" spans="1:1024" ht="20.25">
      <c r="A4" s="16"/>
      <c r="B4" s="17"/>
      <c r="C4" s="17"/>
      <c r="D4" s="18"/>
      <c r="E4" s="19"/>
      <c r="F4" s="31"/>
      <c r="G4" s="31"/>
      <c r="H4" s="32"/>
      <c r="I4" s="32"/>
      <c r="J4" s="32"/>
      <c r="K4" s="31"/>
    </row>
    <row r="5" spans="1:1024" ht="36">
      <c r="A5" s="20" t="s">
        <v>1</v>
      </c>
      <c r="B5" s="20" t="s">
        <v>2</v>
      </c>
      <c r="C5" s="20" t="s">
        <v>3</v>
      </c>
      <c r="D5" s="20" t="s">
        <v>4</v>
      </c>
      <c r="E5" s="51" t="s">
        <v>45</v>
      </c>
      <c r="F5" s="21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2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5"/>
    </row>
    <row r="6" spans="1:1024" ht="85.5">
      <c r="A6" s="26" t="s">
        <v>18</v>
      </c>
      <c r="B6" s="29" t="s">
        <v>43</v>
      </c>
      <c r="C6" s="26" t="s">
        <v>54</v>
      </c>
      <c r="D6" s="26" t="s">
        <v>26</v>
      </c>
      <c r="E6" s="27" t="s">
        <v>44</v>
      </c>
      <c r="F6" s="33" t="s">
        <v>10</v>
      </c>
      <c r="G6" s="33" t="s">
        <v>10</v>
      </c>
      <c r="H6" s="26" t="s">
        <v>12</v>
      </c>
      <c r="I6" s="30" t="s">
        <v>14</v>
      </c>
      <c r="J6" s="26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6"/>
    </row>
    <row r="7" spans="1:1024" ht="142.5">
      <c r="A7" s="26" t="s">
        <v>19</v>
      </c>
      <c r="B7" s="29" t="s">
        <v>55</v>
      </c>
      <c r="C7" s="26" t="s">
        <v>16</v>
      </c>
      <c r="D7" s="26" t="s">
        <v>26</v>
      </c>
      <c r="E7" s="27" t="s">
        <v>46</v>
      </c>
      <c r="F7" s="33" t="s">
        <v>10</v>
      </c>
      <c r="G7" s="33" t="s">
        <v>10</v>
      </c>
      <c r="H7" s="26" t="s">
        <v>12</v>
      </c>
      <c r="I7" s="30" t="s">
        <v>14</v>
      </c>
      <c r="J7" s="26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6"/>
    </row>
    <row r="8" spans="1:1024" ht="85.5">
      <c r="A8" s="52" t="s">
        <v>20</v>
      </c>
      <c r="B8" s="53" t="s">
        <v>47</v>
      </c>
      <c r="C8" s="52" t="s">
        <v>15</v>
      </c>
      <c r="D8" s="52" t="s">
        <v>11</v>
      </c>
      <c r="E8" s="54">
        <v>460</v>
      </c>
      <c r="F8" s="55" t="s">
        <v>10</v>
      </c>
      <c r="G8" s="55" t="s">
        <v>10</v>
      </c>
      <c r="H8" s="52" t="s">
        <v>12</v>
      </c>
      <c r="I8" s="52"/>
      <c r="J8" s="52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6"/>
    </row>
    <row r="9" spans="1:1024" ht="102">
      <c r="A9" s="61" t="s">
        <v>21</v>
      </c>
      <c r="B9" s="62" t="s">
        <v>50</v>
      </c>
      <c r="C9" s="61" t="s">
        <v>54</v>
      </c>
      <c r="D9" s="61" t="s">
        <v>13</v>
      </c>
      <c r="E9" s="63">
        <v>750</v>
      </c>
      <c r="F9" s="64" t="s">
        <v>10</v>
      </c>
      <c r="G9" s="64" t="s">
        <v>10</v>
      </c>
      <c r="H9" s="61" t="s">
        <v>12</v>
      </c>
      <c r="I9" s="61"/>
      <c r="J9" s="61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6"/>
    </row>
    <row r="10" spans="1:1024" ht="71.25">
      <c r="A10" s="61" t="s">
        <v>22</v>
      </c>
      <c r="B10" s="65" t="s">
        <v>48</v>
      </c>
      <c r="C10" s="61" t="s">
        <v>54</v>
      </c>
      <c r="D10" s="61" t="s">
        <v>49</v>
      </c>
      <c r="E10" s="63">
        <v>70</v>
      </c>
      <c r="F10" s="64" t="s">
        <v>10</v>
      </c>
      <c r="G10" s="64" t="s">
        <v>10</v>
      </c>
      <c r="H10" s="61" t="s">
        <v>12</v>
      </c>
      <c r="I10" s="66"/>
      <c r="J10" s="67" t="s">
        <v>14</v>
      </c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6"/>
    </row>
    <row r="11" spans="1:1024" ht="87.75">
      <c r="A11" s="56" t="s">
        <v>23</v>
      </c>
      <c r="B11" s="57" t="s">
        <v>51</v>
      </c>
      <c r="C11" s="56" t="s">
        <v>54</v>
      </c>
      <c r="D11" s="56" t="s">
        <v>11</v>
      </c>
      <c r="E11" s="68">
        <v>3000</v>
      </c>
      <c r="F11" s="58" t="s">
        <v>10</v>
      </c>
      <c r="G11" s="58" t="s">
        <v>10</v>
      </c>
      <c r="H11" s="56" t="s">
        <v>12</v>
      </c>
      <c r="I11" s="59"/>
      <c r="J11" s="60" t="s">
        <v>14</v>
      </c>
      <c r="K11" s="38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6"/>
    </row>
    <row r="12" spans="1:1024" ht="101.25">
      <c r="A12" s="26" t="s">
        <v>24</v>
      </c>
      <c r="B12" s="29" t="s">
        <v>52</v>
      </c>
      <c r="C12" s="26" t="s">
        <v>54</v>
      </c>
      <c r="D12" s="27" t="s">
        <v>11</v>
      </c>
      <c r="E12" s="26">
        <v>1100</v>
      </c>
      <c r="F12" s="33" t="s">
        <v>10</v>
      </c>
      <c r="G12" s="39" t="s">
        <v>10</v>
      </c>
      <c r="H12" s="26" t="s">
        <v>12</v>
      </c>
      <c r="I12" s="37"/>
      <c r="J12" s="30" t="s">
        <v>14</v>
      </c>
      <c r="K12" s="38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6"/>
    </row>
    <row r="13" spans="1:1024" ht="42.75">
      <c r="A13" s="26" t="s">
        <v>25</v>
      </c>
      <c r="B13" s="29" t="s">
        <v>53</v>
      </c>
      <c r="C13" s="26" t="s">
        <v>54</v>
      </c>
      <c r="D13" s="26" t="s">
        <v>11</v>
      </c>
      <c r="E13" s="27">
        <v>3000</v>
      </c>
      <c r="F13" s="26" t="s">
        <v>10</v>
      </c>
      <c r="G13" s="33" t="s">
        <v>10</v>
      </c>
      <c r="H13" s="26" t="s">
        <v>12</v>
      </c>
      <c r="I13" s="26"/>
      <c r="J13" s="26"/>
      <c r="K13" s="40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6"/>
    </row>
    <row r="14" spans="1:1024" ht="15">
      <c r="A14" s="8"/>
      <c r="B14" s="28"/>
      <c r="C14" s="40"/>
      <c r="D14" s="40"/>
      <c r="E14" s="41"/>
      <c r="F14" s="40"/>
      <c r="G14" s="42"/>
      <c r="H14" s="40"/>
      <c r="I14" s="40"/>
      <c r="J14" s="40"/>
      <c r="K14" s="40"/>
    </row>
    <row r="15" spans="1:1024">
      <c r="A15" s="15" t="s">
        <v>31</v>
      </c>
    </row>
    <row r="16" spans="1:1024" ht="34.5" customHeight="1">
      <c r="A16" s="45" t="s">
        <v>32</v>
      </c>
      <c r="B16" s="46"/>
    </row>
    <row r="17" spans="1:9" ht="20.25" customHeight="1">
      <c r="B17" s="44" t="s">
        <v>30</v>
      </c>
    </row>
    <row r="18" spans="1:9">
      <c r="B18" s="15" t="s">
        <v>39</v>
      </c>
      <c r="C18" s="15">
        <v>50000</v>
      </c>
      <c r="D18" s="15">
        <v>100000</v>
      </c>
      <c r="E18" s="15">
        <v>65000</v>
      </c>
      <c r="I18" s="15">
        <f>10/750</f>
        <v>1.3333333333333334E-2</v>
      </c>
    </row>
    <row r="19" spans="1:9">
      <c r="B19" s="15" t="s">
        <v>27</v>
      </c>
      <c r="C19" s="15">
        <f>C18*1.5/100</f>
        <v>750</v>
      </c>
      <c r="D19" s="15">
        <f>D18*1.6/100</f>
        <v>1600</v>
      </c>
      <c r="E19" s="15">
        <f>E18*0.013333333/100</f>
        <v>8.6666664499999992</v>
      </c>
    </row>
    <row r="20" spans="1:9">
      <c r="B20" s="15" t="s">
        <v>28</v>
      </c>
      <c r="C20" s="15">
        <f>C18*0.016</f>
        <v>800</v>
      </c>
    </row>
    <row r="21" spans="1:9">
      <c r="B21" s="15" t="s">
        <v>29</v>
      </c>
      <c r="C21" s="15">
        <f>C18*0.02</f>
        <v>1000</v>
      </c>
    </row>
    <row r="23" spans="1:9">
      <c r="A23" s="15" t="s">
        <v>41</v>
      </c>
    </row>
    <row r="25" spans="1:9">
      <c r="B25" s="15" t="s">
        <v>36</v>
      </c>
    </row>
    <row r="26" spans="1:9">
      <c r="B26" s="15" t="s">
        <v>40</v>
      </c>
      <c r="C26" s="15">
        <v>50000</v>
      </c>
      <c r="D26" s="15">
        <v>100000</v>
      </c>
      <c r="E26" s="15">
        <v>65000</v>
      </c>
    </row>
    <row r="27" spans="1:9">
      <c r="B27" s="15" t="s">
        <v>33</v>
      </c>
      <c r="C27" s="15">
        <v>800</v>
      </c>
      <c r="D27" s="15">
        <f>D19</f>
        <v>1600</v>
      </c>
      <c r="E27" s="15">
        <f>E19</f>
        <v>8.6666664499999992</v>
      </c>
    </row>
    <row r="28" spans="1:9">
      <c r="B28" s="15" t="s">
        <v>34</v>
      </c>
      <c r="C28" s="15">
        <v>5</v>
      </c>
      <c r="D28" s="15">
        <f>20.91/5</f>
        <v>4.1820000000000004</v>
      </c>
      <c r="E28" s="15">
        <f>100.54/6</f>
        <v>16.756666666666668</v>
      </c>
    </row>
    <row r="30" spans="1:9" ht="15">
      <c r="B30" s="14" t="s">
        <v>35</v>
      </c>
      <c r="C30" s="47">
        <f>C28*C27/C26</f>
        <v>0.08</v>
      </c>
      <c r="D30" s="47">
        <f>D28*D27/D26</f>
        <v>6.6912000000000013E-2</v>
      </c>
      <c r="E30" s="47">
        <f>E28*E27/E26</f>
        <v>2.2342221663666667E-3</v>
      </c>
      <c r="F30" s="14" t="s">
        <v>37</v>
      </c>
      <c r="G30" s="14"/>
      <c r="H30" s="8"/>
    </row>
    <row r="31" spans="1:9">
      <c r="A31" s="49" t="s">
        <v>38</v>
      </c>
      <c r="B31" s="50" t="s">
        <v>42</v>
      </c>
    </row>
    <row r="32" spans="1:9">
      <c r="B32" s="48" t="s">
        <v>39</v>
      </c>
      <c r="D32" s="15" t="s">
        <v>56</v>
      </c>
    </row>
  </sheetData>
  <pageMargins left="0.22007874015748005" right="0.15708661417322803" top="0.31732283464566896" bottom="0.42007874015748087" header="0.25708661417322803" footer="7.9921259842519729E-2"/>
  <pageSetup paperSize="9" scale="88" fitToWidth="0" fitToHeight="0" pageOrder="overThenDown" orientation="landscape" useFirstPageNumber="1" r:id="rId1"/>
  <headerFooter alignWithMargins="0"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Bertorelle Michele</dc:creator>
  <cp:lastModifiedBy>Bertorelle Michele</cp:lastModifiedBy>
  <cp:revision>92</cp:revision>
  <cp:lastPrinted>2019-08-21T15:13:34Z</cp:lastPrinted>
  <dcterms:created xsi:type="dcterms:W3CDTF">2016-11-02T09:33:12Z</dcterms:created>
  <dcterms:modified xsi:type="dcterms:W3CDTF">2019-09-27T12:25:38Z</dcterms:modified>
</cp:coreProperties>
</file>